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0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<sst xmlns="http://schemas.openxmlformats.org/spreadsheetml/2006/main" count="361" uniqueCount="105">
  <si>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</si>
  <si>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</si>
  <si>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</si>
  <si>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</si>
  <si>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</si>
  <si>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</si>
  <si>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</si>
  <si>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</si>
  <si>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</si>
  <si>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</si>
  <si>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</si>
  <si>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</si>
  <si>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</si>
  <si>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</si>
  <si>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Чехова</t>
  </si>
  <si>
    <t>335\4</t>
  </si>
  <si>
    <t>01.11.2012 г.</t>
  </si>
  <si>
    <t>ИТОГО ПО ДОМУ</t>
  </si>
  <si>
    <t>Январь 2019</t>
  </si>
  <si>
    <t>Вид работ</t>
  </si>
  <si>
    <t>Место проведения работ</t>
  </si>
  <si>
    <t>Сумма</t>
  </si>
  <si>
    <t>смена эл.счетчика на квартиру в декабре 2018г.</t>
  </si>
  <si>
    <t>Чехова 335/4</t>
  </si>
  <si>
    <t>кв.48</t>
  </si>
  <si>
    <t>ИТОГО</t>
  </si>
  <si>
    <t>Февраль 2019</t>
  </si>
  <si>
    <t>Март 2019</t>
  </si>
  <si>
    <t>Установка крана шарового ф 15мм</t>
  </si>
  <si>
    <t xml:space="preserve">проверка тех.состояния вент.каналов </t>
  </si>
  <si>
    <t>кв.33,37,41,47,50,54,58,68,77,23,25,61,60,63,62,59,56,78,80,42,43,44,32,38,46,66,67,70,75</t>
  </si>
  <si>
    <t>АПРЕЛЬ 2019 г.</t>
  </si>
  <si>
    <t>смена трубопровода ф50,110мм</t>
  </si>
  <si>
    <t>(подвал) 6-й подъезд ЦК</t>
  </si>
  <si>
    <t>проверка   технического состояния вентиляционных каналов.</t>
  </si>
  <si>
    <t>кв.19,45,48,52,53,64</t>
  </si>
  <si>
    <t xml:space="preserve">проверка   технического состояния вентиляционных  каналов. </t>
  </si>
  <si>
    <t>кв.8,10,11,14,15,20,21,22,26,28,34,40,55, 74,76,79</t>
  </si>
  <si>
    <t>май 2019г.</t>
  </si>
  <si>
    <t>гидравлические испытания внутридомовой системы ЦО (с подготовкой)</t>
  </si>
  <si>
    <t>Июнь 2019г.</t>
  </si>
  <si>
    <t>Июль 2019г</t>
  </si>
  <si>
    <t>август 2019г.</t>
  </si>
  <si>
    <t>ремонт домофона</t>
  </si>
  <si>
    <t>2-й подъезд</t>
  </si>
  <si>
    <t>благоустройство придомовой территории двора (окаска МАФ)</t>
  </si>
  <si>
    <t>смена трубопровода ф50мм</t>
  </si>
  <si>
    <t>кв.1(по кухне) ЦК</t>
  </si>
  <si>
    <t>сентябрь 2019г.</t>
  </si>
  <si>
    <t>гидравлические испытания теплообменника ф159мм длин. 4 п/м 2 секции ж/д</t>
  </si>
  <si>
    <t>октябрь 2019г.</t>
  </si>
  <si>
    <t>устройство плитки ступеней и площадки входа в подъезд ж/д</t>
  </si>
  <si>
    <t xml:space="preserve">3-й подъезд </t>
  </si>
  <si>
    <t>укладка плитки на ступени и площадку входа в подъезд ж/д</t>
  </si>
  <si>
    <t>6-й подъезд</t>
  </si>
  <si>
    <t>ноябрь 2019г.</t>
  </si>
  <si>
    <t>декабрь 2019г.</t>
  </si>
  <si>
    <t xml:space="preserve">проверка   технического состояния вентиляционных и дымовых каналов. </t>
  </si>
  <si>
    <t>кв.2,4,5,9,19,22,25,26,33,37,41,42,44,46, 50</t>
  </si>
  <si>
    <t>кв.3,6,15,20,23,28,32,45,51,59,61,64,71, 75,76,77</t>
  </si>
  <si>
    <t>Работы по аварийному ремонту общего имущества МКД с января по декабрь  2019г.</t>
  </si>
  <si>
    <t>устройство напольного коврика в подъездах ж/д</t>
  </si>
  <si>
    <t>3,5-й подъезды</t>
  </si>
  <si>
    <t>ВСЕГО</t>
  </si>
  <si>
    <t>январь 2019г.</t>
  </si>
  <si>
    <t>ремонт электроосвещения в подъезде (смена ламп) в жилом доме</t>
  </si>
  <si>
    <t>Чехова, 335/4</t>
  </si>
  <si>
    <t>3-й подъезд,4-й этаж</t>
  </si>
  <si>
    <t>смена отвода ф108мм</t>
  </si>
  <si>
    <t>подвал, ввод ЦО</t>
  </si>
  <si>
    <t>Т/О УУТЭ</t>
  </si>
  <si>
    <t>ЦО И ГВС</t>
  </si>
  <si>
    <t>Т/О ОПУЭ</t>
  </si>
  <si>
    <t>ФЕВРАЛЬ 2019Г.</t>
  </si>
  <si>
    <t>обходы и осмотры инженерных коммуникаций</t>
  </si>
  <si>
    <t xml:space="preserve">Планово-предупредительный ремонт щитов этажных </t>
  </si>
  <si>
    <t>1,2,3,4,5,6,-й подъезд</t>
  </si>
  <si>
    <t xml:space="preserve">осмотр электросчетчика </t>
  </si>
  <si>
    <t>кв.1-80</t>
  </si>
  <si>
    <t>апрель 2019г.</t>
  </si>
  <si>
    <t>дезинсекция подвальных помещений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</si>
  <si>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</si>
  <si>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</si>
  <si>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</si>
  <si>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установка информационной таблички на детской площадке</t>
  </si>
  <si>
    <t>детская площадка</t>
  </si>
  <si>
    <t>июнь 2019г.</t>
  </si>
  <si>
    <t>Июль 2019г.</t>
  </si>
  <si>
    <t xml:space="preserve">покос придомовой территории </t>
  </si>
  <si>
    <t>техническое обслуживание УУТЭ</t>
  </si>
  <si>
    <t>Август 2019г.</t>
  </si>
  <si>
    <t>смена трубопровода ф89мм</t>
  </si>
  <si>
    <t>ЦО (обвязка теплообменника)</t>
  </si>
  <si>
    <t>проверка ИПУ электроэнергии</t>
  </si>
  <si>
    <t xml:space="preserve">ремонт электроосвещения (смена ламп светодиодных) </t>
  </si>
  <si>
    <t>подвальное помещение</t>
  </si>
  <si>
    <t>смена крана шарового ф15мм</t>
  </si>
  <si>
    <t>кв.47 ХВС и ГВС</t>
  </si>
  <si>
    <t>1-й подъезд придомовое освещение</t>
  </si>
  <si>
    <t>установка замка на электрощит</t>
  </si>
  <si>
    <t>кв.49</t>
  </si>
  <si>
    <t>доставка строительного материала(краска) для выполнения работ силами жителей ж/д</t>
  </si>
  <si>
    <t>обходы и осмотры инженерных коммуникаций (устранение непрогрева системы ЦО) в ж/д</t>
  </si>
  <si>
    <t>кв.68,61,54,80,48,42,6,4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</si>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</sst>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51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 wrapText="1"/>
    </xf>
    <xf numFmtId="0" fontId="9" fillId="35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 wrapText="1"/>
    </xf>
    <xf numFmtId="49" fontId="15" fillId="36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10" fillId="35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10" xfId="0" applyFont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49" fontId="9" fillId="37" borderId="10" xfId="0" applyNumberFormat="1" applyFont="1" applyFill="1" applyBorder="1" applyAlignment="1">
      <alignment horizontal="center"/>
    </xf>
    <xf numFmtId="49" fontId="13" fillId="37" borderId="10" xfId="0" applyNumberFormat="1" applyFont="1" applyFill="1" applyBorder="1" applyAlignment="1">
      <alignment horizontal="center" wrapText="1"/>
    </xf>
    <xf numFmtId="0" fontId="13" fillId="36" borderId="10" xfId="0" applyNumberFormat="1" applyFont="1" applyFill="1" applyBorder="1" applyAlignment="1">
      <alignment horizontal="center" wrapText="1"/>
    </xf>
    <xf numFmtId="0" fontId="9" fillId="37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0" fontId="13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90" zoomScaleNormal="90" zoomScalePageLayoutView="0" workbookViewId="0" topLeftCell="A1">
      <selection activeCell="E6" sqref="E6:K6"/>
    </sheetView>
  </sheetViews>
  <sheetFormatPr defaultColWidth="11.57421875" defaultRowHeight="12.75"/>
  <cols>
    <col min="1" max="1" width="6.8515625" style="0" customWidth="1"/>
    <col min="2" max="2" width="8.28125" style="0" customWidth="1"/>
    <col min="3" max="3" width="6.421875" style="0" customWidth="1"/>
    <col min="4" max="4" width="35.57421875" style="0" customWidth="1"/>
    <col min="5" max="5" width="18.57421875" style="0" customWidth="1"/>
    <col min="6" max="6" width="19.00390625" style="0" customWidth="1"/>
    <col min="7" max="7" width="16.00390625" style="0" customWidth="1"/>
    <col min="8" max="8" width="14.28125" style="0" customWidth="1"/>
    <col min="9" max="9" width="14.57421875" style="0" customWidth="1"/>
    <col min="10" max="10" width="18.140625" style="0" customWidth="1"/>
    <col min="11" max="11" width="16.7109375" style="0" customWidth="1"/>
    <col min="12" max="12" width="11.7109375" style="0" customWidth="1"/>
  </cols>
  <sheetData>
    <row r="1" spans="1:12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8" t="s">
        <v>1</v>
      </c>
      <c r="B3" s="39" t="s">
        <v>2</v>
      </c>
      <c r="C3" s="39"/>
      <c r="D3" s="40" t="s">
        <v>3</v>
      </c>
      <c r="E3" s="41" t="s">
        <v>4</v>
      </c>
      <c r="F3" s="41" t="s">
        <v>5</v>
      </c>
      <c r="G3" s="40" t="s">
        <v>6</v>
      </c>
      <c r="H3" s="40" t="s">
        <v>7</v>
      </c>
      <c r="I3" s="42" t="s">
        <v>8</v>
      </c>
      <c r="J3" s="41" t="s">
        <v>9</v>
      </c>
      <c r="K3" s="41" t="s">
        <v>10</v>
      </c>
      <c r="L3" s="43" t="s">
        <v>11</v>
      </c>
    </row>
    <row r="4" spans="1:12" ht="41.25" customHeight="1">
      <c r="A4" s="38"/>
      <c r="B4" s="4" t="s">
        <v>12</v>
      </c>
      <c r="C4" s="4" t="s">
        <v>13</v>
      </c>
      <c r="D4" s="40"/>
      <c r="E4" s="40"/>
      <c r="F4" s="41"/>
      <c r="G4" s="40"/>
      <c r="H4" s="40"/>
      <c r="I4" s="40"/>
      <c r="J4" s="40"/>
      <c r="K4" s="40"/>
      <c r="L4" s="43"/>
    </row>
    <row r="5" spans="1:12" ht="12.75">
      <c r="A5" s="5">
        <v>40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2.75">
      <c r="A6" s="5"/>
      <c r="B6" s="44" t="s">
        <v>17</v>
      </c>
      <c r="C6" s="44"/>
      <c r="D6" s="44"/>
      <c r="E6">
        <v>63316.915</v>
      </c>
      <c r="F6">
        <v>43715.69</v>
      </c>
      <c r="G6">
        <v>1078182.14</v>
      </c>
      <c r="H6">
        <v>1080509.71</v>
      </c>
      <c r="I6">
        <v>970991.19</v>
      </c>
      <c r="J6">
        <v>153234.21</v>
      </c>
      <c r="K6">
        <v>60989.35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zoomScale="90" zoomScaleNormal="90" zoomScalePageLayoutView="0" workbookViewId="0" topLeftCell="A88">
      <selection activeCell="E101" sqref="E101"/>
    </sheetView>
  </sheetViews>
  <sheetFormatPr defaultColWidth="11.57421875" defaultRowHeight="12.75"/>
  <cols>
    <col min="1" max="1" width="7.8515625" style="0" customWidth="1"/>
    <col min="2" max="2" width="35.00390625" style="0" customWidth="1"/>
    <col min="3" max="3" width="23.8515625" style="0" customWidth="1"/>
    <col min="4" max="4" width="40.57421875" style="0" customWidth="1"/>
    <col min="5" max="5" width="23.7109375" style="0" customWidth="1"/>
  </cols>
  <sheetData>
    <row r="1" spans="1:5" ht="15.75">
      <c r="A1" s="45" t="s">
        <v>18</v>
      </c>
      <c r="B1" s="45"/>
      <c r="C1" s="45"/>
      <c r="D1" s="45"/>
      <c r="E1" s="45"/>
    </row>
    <row r="2" spans="1:5" ht="15.75">
      <c r="A2" s="9" t="s">
        <v>1</v>
      </c>
      <c r="B2" s="10" t="s">
        <v>19</v>
      </c>
      <c r="C2" s="10" t="s">
        <v>2</v>
      </c>
      <c r="D2" s="10" t="s">
        <v>20</v>
      </c>
      <c r="E2" s="10" t="s">
        <v>21</v>
      </c>
    </row>
    <row r="3" spans="1:5" ht="30">
      <c r="A3" s="11">
        <v>1</v>
      </c>
      <c r="B3" s="12" t="s">
        <v>22</v>
      </c>
      <c r="C3" s="13" t="s">
        <v>23</v>
      </c>
      <c r="D3" s="13" t="s">
        <v>24</v>
      </c>
      <c r="E3" s="13">
        <v>1403.81</v>
      </c>
    </row>
    <row r="4" spans="1:5" ht="14.25">
      <c r="A4" s="11">
        <v>2</v>
      </c>
      <c r="B4" s="13"/>
      <c r="C4" s="13"/>
      <c r="D4" s="13"/>
      <c r="E4" s="13"/>
    </row>
    <row r="5" spans="1:5" ht="14.25">
      <c r="A5" s="11">
        <v>3</v>
      </c>
      <c r="B5" s="13"/>
      <c r="C5" s="13"/>
      <c r="D5" s="14"/>
      <c r="E5" s="14"/>
    </row>
    <row r="6" spans="1:5" ht="14.25">
      <c r="A6" s="11">
        <v>4</v>
      </c>
      <c r="B6" s="13"/>
      <c r="C6" s="13"/>
      <c r="D6" s="14"/>
      <c r="E6" s="14"/>
    </row>
    <row r="7" spans="1:5" ht="14.25">
      <c r="A7" s="11">
        <v>5</v>
      </c>
      <c r="B7" s="13"/>
      <c r="C7" s="13"/>
      <c r="D7" s="14"/>
      <c r="E7" s="14"/>
    </row>
    <row r="8" spans="1:5" ht="15.75">
      <c r="A8" s="15"/>
      <c r="B8" s="15" t="s">
        <v>25</v>
      </c>
      <c r="C8" s="15"/>
      <c r="D8" s="15"/>
      <c r="E8" s="15">
        <f>E4+E5+E6+E3+E7</f>
        <v>1403.81</v>
      </c>
    </row>
    <row r="9" spans="1:5" ht="15.75">
      <c r="A9" s="16"/>
      <c r="B9" s="16"/>
      <c r="C9" s="16"/>
      <c r="D9" s="16"/>
      <c r="E9" s="16"/>
    </row>
    <row r="10" spans="1:5" ht="12.75" customHeight="1">
      <c r="A10" s="46" t="s">
        <v>26</v>
      </c>
      <c r="B10" s="46"/>
      <c r="C10" s="46"/>
      <c r="D10" s="46"/>
      <c r="E10" s="46"/>
    </row>
    <row r="11" spans="1:5" ht="15">
      <c r="A11" s="17" t="s">
        <v>1</v>
      </c>
      <c r="B11" s="17" t="s">
        <v>19</v>
      </c>
      <c r="C11" s="17" t="s">
        <v>2</v>
      </c>
      <c r="D11" s="17" t="s">
        <v>20</v>
      </c>
      <c r="E11" s="17" t="s">
        <v>21</v>
      </c>
    </row>
    <row r="12" spans="1:5" ht="14.25">
      <c r="A12" s="18">
        <v>1</v>
      </c>
      <c r="B12" s="13"/>
      <c r="C12" s="18"/>
      <c r="D12" s="18"/>
      <c r="E12" s="18"/>
    </row>
    <row r="13" spans="1:5" ht="14.25">
      <c r="A13" s="18"/>
      <c r="B13" s="18"/>
      <c r="C13" s="13"/>
      <c r="D13" s="13"/>
      <c r="E13" s="13"/>
    </row>
    <row r="14" spans="1:5" ht="14.25">
      <c r="A14" s="18"/>
      <c r="B14" s="18"/>
      <c r="C14" s="13"/>
      <c r="D14" s="13"/>
      <c r="E14" s="13"/>
    </row>
    <row r="15" spans="1:5" ht="14.25">
      <c r="A15" s="18"/>
      <c r="B15" s="18"/>
      <c r="C15" s="13"/>
      <c r="D15" s="13"/>
      <c r="E15" s="13"/>
    </row>
    <row r="16" spans="1:5" ht="14.25">
      <c r="A16" s="18"/>
      <c r="B16" s="18"/>
      <c r="C16" s="13"/>
      <c r="D16" s="13"/>
      <c r="E16" s="13"/>
    </row>
    <row r="17" spans="1:5" ht="14.25">
      <c r="A17" s="18"/>
      <c r="B17" s="13"/>
      <c r="C17" s="13"/>
      <c r="D17" s="13"/>
      <c r="E17" s="13"/>
    </row>
    <row r="18" spans="1:5" ht="15">
      <c r="A18" s="19"/>
      <c r="B18" s="19" t="s">
        <v>25</v>
      </c>
      <c r="C18" s="19"/>
      <c r="D18" s="19"/>
      <c r="E18" s="19">
        <f>SUM(E12:E17)</f>
        <v>0</v>
      </c>
    </row>
    <row r="19" spans="1:5" ht="15">
      <c r="A19" s="20"/>
      <c r="B19" s="20"/>
      <c r="C19" s="20"/>
      <c r="D19" s="20"/>
      <c r="E19" s="20"/>
    </row>
    <row r="20" spans="1:5" ht="15">
      <c r="A20" s="20"/>
      <c r="B20" s="20"/>
      <c r="C20" s="21"/>
      <c r="D20" s="20"/>
      <c r="E20" s="20"/>
    </row>
    <row r="21" spans="1:5" ht="12.75" customHeight="1">
      <c r="A21" s="46" t="s">
        <v>27</v>
      </c>
      <c r="B21" s="46"/>
      <c r="C21" s="46"/>
      <c r="D21" s="46"/>
      <c r="E21" s="46"/>
    </row>
    <row r="22" spans="1:5" ht="15">
      <c r="A22" s="17" t="s">
        <v>1</v>
      </c>
      <c r="B22" s="17" t="s">
        <v>19</v>
      </c>
      <c r="C22" s="17" t="s">
        <v>2</v>
      </c>
      <c r="D22" s="17" t="s">
        <v>20</v>
      </c>
      <c r="E22" s="17" t="s">
        <v>21</v>
      </c>
    </row>
    <row r="23" spans="1:5" ht="28.5">
      <c r="A23" s="18">
        <v>1</v>
      </c>
      <c r="B23" s="13" t="s">
        <v>28</v>
      </c>
      <c r="C23" s="13" t="s">
        <v>23</v>
      </c>
      <c r="D23" s="13"/>
      <c r="E23" s="13">
        <f>1521.93</f>
        <v>1521.93</v>
      </c>
    </row>
    <row r="24" spans="1:5" ht="42.75">
      <c r="A24" s="18"/>
      <c r="B24" s="13" t="s">
        <v>29</v>
      </c>
      <c r="C24" s="18" t="s">
        <v>23</v>
      </c>
      <c r="D24" s="13" t="s">
        <v>30</v>
      </c>
      <c r="E24" s="13">
        <f>6292</f>
        <v>6292</v>
      </c>
    </row>
    <row r="25" spans="1:5" ht="14.25">
      <c r="A25" s="18"/>
      <c r="B25" s="18"/>
      <c r="C25" s="13"/>
      <c r="D25" s="13"/>
      <c r="E25" s="13"/>
    </row>
    <row r="26" spans="1:5" ht="14.25">
      <c r="A26" s="18"/>
      <c r="B26" s="18"/>
      <c r="C26" s="13"/>
      <c r="D26" s="13"/>
      <c r="E26" s="13"/>
    </row>
    <row r="27" spans="1:5" ht="14.25">
      <c r="A27" s="18"/>
      <c r="B27" s="18"/>
      <c r="C27" s="13"/>
      <c r="D27" s="13"/>
      <c r="E27" s="13"/>
    </row>
    <row r="28" spans="1:5" ht="14.25">
      <c r="A28" s="18"/>
      <c r="B28" s="13"/>
      <c r="C28" s="13"/>
      <c r="D28" s="13"/>
      <c r="E28" s="13"/>
    </row>
    <row r="29" spans="1:5" ht="15">
      <c r="A29" s="19"/>
      <c r="B29" s="19" t="s">
        <v>25</v>
      </c>
      <c r="C29" s="19"/>
      <c r="D29" s="19"/>
      <c r="E29" s="19">
        <f>SUM(E23:E28)</f>
        <v>7813.93</v>
      </c>
    </row>
    <row r="30" spans="1:5" ht="18">
      <c r="A30" s="47"/>
      <c r="B30" s="47"/>
      <c r="C30" s="47"/>
      <c r="D30" s="47"/>
      <c r="E30" s="47"/>
    </row>
    <row r="31" spans="1:5" ht="15.75">
      <c r="A31" s="48" t="s">
        <v>31</v>
      </c>
      <c r="B31" s="48"/>
      <c r="C31" s="48"/>
      <c r="D31" s="48"/>
      <c r="E31" s="48"/>
    </row>
    <row r="32" spans="1:5" ht="15.75">
      <c r="A32" s="9" t="s">
        <v>1</v>
      </c>
      <c r="B32" s="10" t="s">
        <v>19</v>
      </c>
      <c r="C32" s="10" t="s">
        <v>2</v>
      </c>
      <c r="D32" s="10" t="s">
        <v>20</v>
      </c>
      <c r="E32" s="10" t="s">
        <v>21</v>
      </c>
    </row>
    <row r="33" spans="1:5" ht="14.25">
      <c r="A33" s="11">
        <v>1</v>
      </c>
      <c r="B33" s="11" t="s">
        <v>32</v>
      </c>
      <c r="C33" s="11" t="s">
        <v>23</v>
      </c>
      <c r="D33" s="11" t="s">
        <v>33</v>
      </c>
      <c r="E33" s="11">
        <v>14727.72</v>
      </c>
    </row>
    <row r="34" spans="1:5" ht="42.75">
      <c r="A34" s="11">
        <v>2</v>
      </c>
      <c r="B34" s="13" t="s">
        <v>34</v>
      </c>
      <c r="C34" s="18" t="s">
        <v>23</v>
      </c>
      <c r="D34" s="13" t="s">
        <v>35</v>
      </c>
      <c r="E34" s="13">
        <v>1643.2</v>
      </c>
    </row>
    <row r="35" spans="1:5" ht="42.75">
      <c r="A35" s="11">
        <v>3</v>
      </c>
      <c r="B35" s="18" t="s">
        <v>36</v>
      </c>
      <c r="C35" s="18" t="s">
        <v>23</v>
      </c>
      <c r="D35" s="18" t="s">
        <v>37</v>
      </c>
      <c r="E35" s="18">
        <v>3411.2</v>
      </c>
    </row>
    <row r="36" spans="1:5" ht="14.25">
      <c r="A36" s="11">
        <v>4</v>
      </c>
      <c r="B36" s="13"/>
      <c r="C36" s="13"/>
      <c r="D36" s="14"/>
      <c r="E36" s="14"/>
    </row>
    <row r="37" spans="1:5" ht="14.25" customHeight="1">
      <c r="A37" s="11">
        <v>5</v>
      </c>
      <c r="B37" s="13"/>
      <c r="C37" s="13"/>
      <c r="D37" s="14"/>
      <c r="E37" s="14"/>
    </row>
    <row r="38" spans="1:5" ht="15.75">
      <c r="A38" s="15"/>
      <c r="B38" s="15" t="s">
        <v>25</v>
      </c>
      <c r="C38" s="15"/>
      <c r="D38" s="15"/>
      <c r="E38" s="15">
        <f>E34+E35+E36+E33+E37</f>
        <v>19782.12</v>
      </c>
    </row>
    <row r="39" spans="1:5" ht="15.75">
      <c r="A39" s="48" t="s">
        <v>38</v>
      </c>
      <c r="B39" s="48"/>
      <c r="C39" s="48"/>
      <c r="D39" s="48"/>
      <c r="E39" s="48"/>
    </row>
    <row r="40" spans="1:5" ht="15.75">
      <c r="A40" s="9" t="s">
        <v>1</v>
      </c>
      <c r="B40" s="10" t="s">
        <v>19</v>
      </c>
      <c r="C40" s="10" t="s">
        <v>2</v>
      </c>
      <c r="D40" s="10" t="s">
        <v>20</v>
      </c>
      <c r="E40" s="10" t="s">
        <v>21</v>
      </c>
    </row>
    <row r="41" spans="1:5" ht="42.75">
      <c r="A41" s="11">
        <v>1</v>
      </c>
      <c r="B41" s="22" t="s">
        <v>39</v>
      </c>
      <c r="C41" s="13" t="s">
        <v>23</v>
      </c>
      <c r="D41" s="13"/>
      <c r="E41" s="13">
        <v>25502.99</v>
      </c>
    </row>
    <row r="42" spans="1:5" ht="14.25">
      <c r="A42" s="11">
        <v>2</v>
      </c>
      <c r="B42" s="13"/>
      <c r="C42" s="13"/>
      <c r="D42" s="13"/>
      <c r="E42" s="13"/>
    </row>
    <row r="43" spans="1:5" ht="14.25">
      <c r="A43" s="11">
        <v>3</v>
      </c>
      <c r="B43" s="13"/>
      <c r="C43" s="13"/>
      <c r="D43" s="13"/>
      <c r="E43" s="13"/>
    </row>
    <row r="44" spans="1:5" ht="15.75">
      <c r="A44" s="15"/>
      <c r="B44" s="15" t="s">
        <v>25</v>
      </c>
      <c r="C44" s="15"/>
      <c r="D44" s="15"/>
      <c r="E44" s="15">
        <f>E41+E42+E43</f>
        <v>25502.99</v>
      </c>
    </row>
    <row r="45" spans="1:5" ht="15.75">
      <c r="A45" s="16"/>
      <c r="B45" s="16"/>
      <c r="C45" s="16"/>
      <c r="D45" s="16"/>
      <c r="E45" s="16"/>
    </row>
    <row r="46" spans="1:5" ht="15.75">
      <c r="A46" s="48" t="s">
        <v>40</v>
      </c>
      <c r="B46" s="48"/>
      <c r="C46" s="48"/>
      <c r="D46" s="48"/>
      <c r="E46" s="48"/>
    </row>
    <row r="47" spans="1:5" ht="15.75">
      <c r="A47" s="9" t="s">
        <v>1</v>
      </c>
      <c r="B47" s="10" t="s">
        <v>19</v>
      </c>
      <c r="C47" s="10" t="s">
        <v>2</v>
      </c>
      <c r="D47" s="10" t="s">
        <v>20</v>
      </c>
      <c r="E47" s="10" t="s">
        <v>21</v>
      </c>
    </row>
    <row r="48" spans="1:5" ht="14.25">
      <c r="A48" s="11">
        <v>1</v>
      </c>
      <c r="B48" s="22"/>
      <c r="C48" s="13" t="s">
        <v>23</v>
      </c>
      <c r="D48" s="13"/>
      <c r="E48" s="13"/>
    </row>
    <row r="49" spans="1:5" ht="14.25">
      <c r="A49" s="11">
        <v>2</v>
      </c>
      <c r="B49" s="18"/>
      <c r="C49" s="13"/>
      <c r="D49" s="13"/>
      <c r="E49" s="13"/>
    </row>
    <row r="50" spans="1:5" ht="14.25">
      <c r="A50" s="11">
        <v>3</v>
      </c>
      <c r="B50" s="18"/>
      <c r="C50" s="13"/>
      <c r="D50" s="13"/>
      <c r="E50" s="13"/>
    </row>
    <row r="51" spans="1:5" ht="15.75">
      <c r="A51" s="15"/>
      <c r="B51" s="15" t="s">
        <v>25</v>
      </c>
      <c r="C51" s="15"/>
      <c r="D51" s="15"/>
      <c r="E51" s="15">
        <f>E48+E49+E50</f>
        <v>0</v>
      </c>
    </row>
    <row r="52" spans="1:5" ht="15.75">
      <c r="A52" s="49"/>
      <c r="B52" s="49"/>
      <c r="C52" s="49"/>
      <c r="D52" s="49"/>
      <c r="E52" s="49"/>
    </row>
    <row r="53" spans="1:5" ht="15.75">
      <c r="A53" s="45" t="s">
        <v>41</v>
      </c>
      <c r="B53" s="45"/>
      <c r="C53" s="45"/>
      <c r="D53" s="45"/>
      <c r="E53" s="45"/>
    </row>
    <row r="54" spans="1:5" ht="15.75">
      <c r="A54" s="9" t="s">
        <v>1</v>
      </c>
      <c r="B54" s="10" t="s">
        <v>19</v>
      </c>
      <c r="C54" s="10" t="s">
        <v>2</v>
      </c>
      <c r="D54" s="10" t="s">
        <v>20</v>
      </c>
      <c r="E54" s="10" t="s">
        <v>21</v>
      </c>
    </row>
    <row r="55" spans="1:5" ht="14.25">
      <c r="A55" s="11">
        <v>1</v>
      </c>
      <c r="B55" s="13"/>
      <c r="C55" s="11"/>
      <c r="D55" s="13"/>
      <c r="E55" s="13"/>
    </row>
    <row r="56" spans="1:5" ht="14.25">
      <c r="A56" s="11">
        <v>2</v>
      </c>
      <c r="B56" s="18"/>
      <c r="C56" s="13"/>
      <c r="D56" s="13"/>
      <c r="E56" s="13"/>
    </row>
    <row r="57" spans="1:5" ht="14.25">
      <c r="A57" s="11"/>
      <c r="B57" s="18"/>
      <c r="C57" s="13"/>
      <c r="D57" s="13"/>
      <c r="E57" s="13"/>
    </row>
    <row r="58" spans="1:5" ht="14.25">
      <c r="A58" s="11"/>
      <c r="B58" s="18"/>
      <c r="C58" s="13"/>
      <c r="D58" s="13"/>
      <c r="E58" s="13"/>
    </row>
    <row r="59" spans="1:5" ht="15.75">
      <c r="A59" s="15"/>
      <c r="B59" s="15" t="s">
        <v>25</v>
      </c>
      <c r="C59" s="15"/>
      <c r="D59" s="15"/>
      <c r="E59" s="23">
        <f>E55+E56+E58</f>
        <v>0</v>
      </c>
    </row>
    <row r="60" spans="1:5" ht="15.75">
      <c r="A60" s="48" t="s">
        <v>42</v>
      </c>
      <c r="B60" s="48"/>
      <c r="C60" s="48"/>
      <c r="D60" s="48"/>
      <c r="E60" s="48"/>
    </row>
    <row r="61" spans="1:5" ht="15.75">
      <c r="A61" s="9" t="s">
        <v>1</v>
      </c>
      <c r="B61" s="10" t="s">
        <v>19</v>
      </c>
      <c r="C61" s="10" t="s">
        <v>2</v>
      </c>
      <c r="D61" s="10" t="s">
        <v>20</v>
      </c>
      <c r="E61" s="10" t="s">
        <v>21</v>
      </c>
    </row>
    <row r="62" spans="1:5" ht="14.25">
      <c r="A62" s="11">
        <v>1</v>
      </c>
      <c r="B62" s="13" t="s">
        <v>43</v>
      </c>
      <c r="C62" s="13" t="s">
        <v>23</v>
      </c>
      <c r="D62" s="13" t="s">
        <v>44</v>
      </c>
      <c r="E62" s="13">
        <v>1095.11</v>
      </c>
    </row>
    <row r="63" spans="1:5" ht="42.75">
      <c r="A63" s="11">
        <v>2</v>
      </c>
      <c r="B63" s="18" t="s">
        <v>45</v>
      </c>
      <c r="C63" s="13" t="s">
        <v>23</v>
      </c>
      <c r="D63" s="13"/>
      <c r="E63" s="13">
        <v>15054.11</v>
      </c>
    </row>
    <row r="64" spans="1:5" ht="14.25">
      <c r="A64" s="11">
        <v>3</v>
      </c>
      <c r="B64" s="18" t="s">
        <v>46</v>
      </c>
      <c r="C64" s="13" t="s">
        <v>23</v>
      </c>
      <c r="D64" s="18" t="s">
        <v>47</v>
      </c>
      <c r="E64" s="18">
        <v>3581.13</v>
      </c>
    </row>
    <row r="65" spans="1:5" ht="14.25">
      <c r="A65" s="11"/>
      <c r="B65" s="18"/>
      <c r="C65" s="13"/>
      <c r="D65" s="18"/>
      <c r="E65" s="18"/>
    </row>
    <row r="66" spans="1:5" ht="14.25">
      <c r="A66" s="11"/>
      <c r="B66" s="18"/>
      <c r="C66" s="13"/>
      <c r="D66" s="18"/>
      <c r="E66" s="18"/>
    </row>
    <row r="67" spans="1:5" ht="15.75">
      <c r="A67" s="15"/>
      <c r="B67" s="15" t="s">
        <v>25</v>
      </c>
      <c r="C67" s="15"/>
      <c r="D67" s="15"/>
      <c r="E67" s="15">
        <f>E62+E63+E64+E65+E66</f>
        <v>19730.350000000002</v>
      </c>
    </row>
    <row r="68" spans="1:5" ht="15">
      <c r="A68" s="24"/>
      <c r="B68" s="24"/>
      <c r="C68" s="24"/>
      <c r="D68" s="24"/>
      <c r="E68" s="24"/>
    </row>
    <row r="69" spans="1:5" ht="15.75">
      <c r="A69" s="48" t="s">
        <v>48</v>
      </c>
      <c r="B69" s="48"/>
      <c r="C69" s="48"/>
      <c r="D69" s="48"/>
      <c r="E69" s="48"/>
    </row>
    <row r="70" spans="1:5" ht="15.75">
      <c r="A70" s="9" t="s">
        <v>1</v>
      </c>
      <c r="B70" s="10" t="s">
        <v>19</v>
      </c>
      <c r="C70" s="10" t="s">
        <v>2</v>
      </c>
      <c r="D70" s="10" t="s">
        <v>20</v>
      </c>
      <c r="E70" s="10" t="s">
        <v>21</v>
      </c>
    </row>
    <row r="71" spans="1:5" ht="42.75">
      <c r="A71" s="11">
        <v>1</v>
      </c>
      <c r="B71" s="13" t="s">
        <v>49</v>
      </c>
      <c r="C71" s="13" t="s">
        <v>23</v>
      </c>
      <c r="D71" s="13"/>
      <c r="E71" s="13">
        <v>29265.82</v>
      </c>
    </row>
    <row r="72" spans="1:5" ht="14.25">
      <c r="A72" s="18">
        <v>3</v>
      </c>
      <c r="B72" s="13"/>
      <c r="C72" s="13"/>
      <c r="D72" s="13"/>
      <c r="E72" s="13"/>
    </row>
    <row r="73" spans="1:5" ht="14.25">
      <c r="A73" s="18">
        <v>4</v>
      </c>
      <c r="B73" s="18"/>
      <c r="C73" s="13"/>
      <c r="D73" s="18"/>
      <c r="E73" s="18"/>
    </row>
    <row r="74" spans="1:5" ht="14.25">
      <c r="A74" s="18"/>
      <c r="B74" s="18"/>
      <c r="C74" s="13"/>
      <c r="D74" s="18"/>
      <c r="E74" s="18"/>
    </row>
    <row r="75" spans="1:5" ht="14.25">
      <c r="A75" s="18"/>
      <c r="B75" s="18"/>
      <c r="C75" s="13"/>
      <c r="D75" s="18"/>
      <c r="E75" s="18"/>
    </row>
    <row r="76" spans="1:5" ht="14.25">
      <c r="A76" s="18"/>
      <c r="B76" s="18"/>
      <c r="C76" s="13"/>
      <c r="D76" s="18"/>
      <c r="E76" s="18"/>
    </row>
    <row r="77" spans="1:5" ht="14.25">
      <c r="A77" s="18"/>
      <c r="B77" s="18"/>
      <c r="C77" s="13"/>
      <c r="D77" s="18"/>
      <c r="E77" s="18"/>
    </row>
    <row r="78" spans="1:5" ht="15.75">
      <c r="A78" s="15"/>
      <c r="B78" s="15" t="s">
        <v>25</v>
      </c>
      <c r="C78" s="15"/>
      <c r="D78" s="15"/>
      <c r="E78" s="15">
        <f>E71+E72+E73+E74+E75+E76+E77</f>
        <v>29265.82</v>
      </c>
    </row>
    <row r="79" spans="1:5" ht="15">
      <c r="A79" s="24"/>
      <c r="B79" s="24"/>
      <c r="C79" s="24"/>
      <c r="D79" s="24"/>
      <c r="E79" s="24"/>
    </row>
    <row r="80" spans="1:5" ht="15.75">
      <c r="A80" s="48" t="s">
        <v>50</v>
      </c>
      <c r="B80" s="48"/>
      <c r="C80" s="48"/>
      <c r="D80" s="48"/>
      <c r="E80" s="48"/>
    </row>
    <row r="81" spans="1:5" ht="15.75">
      <c r="A81" s="9" t="s">
        <v>1</v>
      </c>
      <c r="B81" s="10" t="s">
        <v>19</v>
      </c>
      <c r="C81" s="10" t="s">
        <v>2</v>
      </c>
      <c r="D81" s="10" t="s">
        <v>20</v>
      </c>
      <c r="E81" s="10" t="s">
        <v>21</v>
      </c>
    </row>
    <row r="82" spans="1:5" ht="42.75">
      <c r="A82" s="11">
        <v>1</v>
      </c>
      <c r="B82" s="18" t="s">
        <v>51</v>
      </c>
      <c r="C82" s="13" t="s">
        <v>23</v>
      </c>
      <c r="D82" s="13" t="s">
        <v>52</v>
      </c>
      <c r="E82" s="13">
        <f>39894.36</f>
        <v>39894.36</v>
      </c>
    </row>
    <row r="83" spans="1:5" ht="28.5">
      <c r="A83" s="11">
        <v>2</v>
      </c>
      <c r="B83" s="13" t="s">
        <v>53</v>
      </c>
      <c r="C83" s="13" t="s">
        <v>23</v>
      </c>
      <c r="D83" s="13" t="s">
        <v>54</v>
      </c>
      <c r="E83" s="13">
        <v>50448.76</v>
      </c>
    </row>
    <row r="84" spans="1:5" ht="14.25">
      <c r="A84" s="11">
        <v>3</v>
      </c>
      <c r="B84" s="13"/>
      <c r="C84" s="11" t="s">
        <v>23</v>
      </c>
      <c r="D84" s="13"/>
      <c r="E84" s="13"/>
    </row>
    <row r="85" spans="1:5" ht="15.75">
      <c r="A85" s="15"/>
      <c r="B85" s="15" t="s">
        <v>25</v>
      </c>
      <c r="C85" s="15"/>
      <c r="D85" s="15"/>
      <c r="E85" s="15">
        <f>E82+E83+E84</f>
        <v>90343.12</v>
      </c>
    </row>
    <row r="86" spans="1:5" ht="15">
      <c r="A86" s="24"/>
      <c r="B86" s="24"/>
      <c r="C86" s="24"/>
      <c r="D86" s="24"/>
      <c r="E86" s="24"/>
    </row>
    <row r="87" spans="1:5" ht="15.75">
      <c r="A87" s="48" t="s">
        <v>55</v>
      </c>
      <c r="B87" s="48"/>
      <c r="C87" s="48"/>
      <c r="D87" s="48"/>
      <c r="E87" s="48"/>
    </row>
    <row r="88" spans="1:5" ht="15.75">
      <c r="A88" s="9" t="s">
        <v>1</v>
      </c>
      <c r="B88" s="10" t="s">
        <v>19</v>
      </c>
      <c r="C88" s="10" t="s">
        <v>2</v>
      </c>
      <c r="D88" s="10" t="s">
        <v>20</v>
      </c>
      <c r="E88" s="10" t="s">
        <v>21</v>
      </c>
    </row>
    <row r="89" spans="1:5" ht="14.25">
      <c r="A89" s="11">
        <v>1</v>
      </c>
      <c r="B89" s="18"/>
      <c r="C89" s="13" t="s">
        <v>23</v>
      </c>
      <c r="D89" s="13"/>
      <c r="E89" s="13"/>
    </row>
    <row r="90" spans="1:5" ht="14.25">
      <c r="A90" s="11">
        <v>2</v>
      </c>
      <c r="B90" s="13"/>
      <c r="C90" s="13"/>
      <c r="D90" s="13"/>
      <c r="E90" s="13"/>
    </row>
    <row r="91" spans="1:5" ht="14.25">
      <c r="A91" s="11"/>
      <c r="B91" s="13"/>
      <c r="C91" s="13"/>
      <c r="D91" s="13"/>
      <c r="E91" s="13"/>
    </row>
    <row r="92" spans="1:5" ht="15.75">
      <c r="A92" s="15"/>
      <c r="B92" s="15" t="s">
        <v>25</v>
      </c>
      <c r="C92" s="15"/>
      <c r="D92" s="15"/>
      <c r="E92" s="15">
        <f>E89+E90+E91</f>
        <v>0</v>
      </c>
    </row>
    <row r="93" spans="1:5" ht="15">
      <c r="A93" s="24"/>
      <c r="B93" s="24"/>
      <c r="C93" s="24"/>
      <c r="D93" s="24"/>
      <c r="E93" s="24"/>
    </row>
    <row r="94" spans="1:5" ht="15.75">
      <c r="A94" s="48" t="s">
        <v>56</v>
      </c>
      <c r="B94" s="48"/>
      <c r="C94" s="48"/>
      <c r="D94" s="48"/>
      <c r="E94" s="48"/>
    </row>
    <row r="95" spans="1:5" ht="15.75">
      <c r="A95" s="9" t="s">
        <v>1</v>
      </c>
      <c r="B95" s="10" t="s">
        <v>19</v>
      </c>
      <c r="C95" s="10" t="s">
        <v>2</v>
      </c>
      <c r="D95" s="10" t="s">
        <v>20</v>
      </c>
      <c r="E95" s="10" t="s">
        <v>21</v>
      </c>
    </row>
    <row r="96" spans="1:5" ht="42.75">
      <c r="A96" s="11">
        <v>1</v>
      </c>
      <c r="B96" s="18" t="s">
        <v>57</v>
      </c>
      <c r="C96" s="13" t="s">
        <v>23</v>
      </c>
      <c r="D96" s="13" t="s">
        <v>58</v>
      </c>
      <c r="E96" s="13">
        <v>3234.4</v>
      </c>
    </row>
    <row r="97" spans="1:5" ht="42.75">
      <c r="A97" s="11">
        <v>2</v>
      </c>
      <c r="B97" s="22" t="s">
        <v>57</v>
      </c>
      <c r="C97" s="13" t="s">
        <v>23</v>
      </c>
      <c r="D97" s="13" t="s">
        <v>59</v>
      </c>
      <c r="E97" s="13">
        <v>3764.8</v>
      </c>
    </row>
    <row r="98" spans="1:5" ht="57">
      <c r="A98" s="11">
        <v>3</v>
      </c>
      <c r="B98" s="13" t="s">
        <v>60</v>
      </c>
      <c r="C98" s="13" t="s">
        <v>23</v>
      </c>
      <c r="D98" s="13"/>
      <c r="E98" s="13">
        <v>112490.4</v>
      </c>
    </row>
    <row r="99" spans="1:5" ht="28.5">
      <c r="A99" s="11">
        <v>4</v>
      </c>
      <c r="B99" s="13" t="s">
        <v>61</v>
      </c>
      <c r="C99" s="13" t="s">
        <v>23</v>
      </c>
      <c r="D99" s="13" t="s">
        <v>62</v>
      </c>
      <c r="E99" s="13">
        <v>4606.21</v>
      </c>
    </row>
    <row r="100" spans="1:5" ht="15.75">
      <c r="A100" s="15"/>
      <c r="B100" s="15" t="s">
        <v>25</v>
      </c>
      <c r="C100" s="15"/>
      <c r="D100" s="15"/>
      <c r="E100" s="15">
        <f>E96+E97+E98+E99</f>
        <v>124095.81</v>
      </c>
    </row>
    <row r="101" spans="1:5" ht="15">
      <c r="A101" s="24"/>
      <c r="B101" s="24"/>
      <c r="C101" s="24"/>
      <c r="D101" s="24"/>
      <c r="E101" s="24"/>
    </row>
    <row r="102" spans="1:5" ht="15">
      <c r="A102" s="24"/>
      <c r="B102" s="24"/>
      <c r="C102" s="24"/>
      <c r="D102" s="24"/>
      <c r="E102" s="24"/>
    </row>
    <row r="103" spans="1:5" ht="15">
      <c r="A103" s="24"/>
      <c r="B103" s="24"/>
      <c r="C103" s="24"/>
      <c r="D103" s="24"/>
      <c r="E103" s="24"/>
    </row>
    <row r="104" spans="1:5" ht="15">
      <c r="A104" s="25"/>
      <c r="B104" s="25" t="s">
        <v>63</v>
      </c>
      <c r="C104" s="25"/>
      <c r="D104" s="25"/>
      <c r="E104" s="25">
        <f>E8+E18+E29+E38+E44+E51+E59+E67+E78+E85+E100</f>
        <v>317937.95</v>
      </c>
    </row>
    <row r="105" spans="1:5" ht="15">
      <c r="A105" s="24"/>
      <c r="B105" s="24"/>
      <c r="C105" s="24"/>
      <c r="D105" s="24"/>
      <c r="E105" s="24"/>
    </row>
    <row r="106" spans="1:5" ht="15">
      <c r="A106" s="24"/>
      <c r="B106" s="24"/>
      <c r="C106" s="24"/>
      <c r="D106" s="24"/>
      <c r="E106" s="24"/>
    </row>
    <row r="107" spans="1:5" ht="15">
      <c r="A107" s="24"/>
      <c r="B107" s="24"/>
      <c r="C107" s="24"/>
      <c r="D107" s="24"/>
      <c r="E107" s="24"/>
    </row>
    <row r="108" spans="1:5" ht="15">
      <c r="A108" s="24"/>
      <c r="B108" s="24"/>
      <c r="C108" s="24"/>
      <c r="D108" s="24"/>
      <c r="E108" s="24"/>
    </row>
  </sheetData>
  <sheetProtection selectLockedCells="1" selectUnlockedCells="1"/>
  <mergeCells count="14">
    <mergeCell ref="A87:E87"/>
    <mergeCell ref="A94:E94"/>
    <mergeCell ref="A46:E46"/>
    <mergeCell ref="A52:E52"/>
    <mergeCell ref="A53:E53"/>
    <mergeCell ref="A60:E60"/>
    <mergeCell ref="A69:E69"/>
    <mergeCell ref="A80:E80"/>
    <mergeCell ref="A1:E1"/>
    <mergeCell ref="A10:E10"/>
    <mergeCell ref="A21:E21"/>
    <mergeCell ref="A30:E30"/>
    <mergeCell ref="A31:E31"/>
    <mergeCell ref="A39:E3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="90" zoomScaleNormal="90" zoomScalePageLayoutView="0" workbookViewId="0" topLeftCell="A107">
      <selection activeCell="E123" sqref="E123"/>
    </sheetView>
  </sheetViews>
  <sheetFormatPr defaultColWidth="11.57421875" defaultRowHeight="12.75"/>
  <cols>
    <col min="1" max="1" width="8.421875" style="26" customWidth="1"/>
    <col min="2" max="2" width="32.8515625" style="27" customWidth="1"/>
    <col min="3" max="3" width="26.00390625" style="26" customWidth="1"/>
    <col min="4" max="4" width="38.421875" style="26" customWidth="1"/>
    <col min="5" max="5" width="17.28125" style="26" customWidth="1"/>
    <col min="6" max="16384" width="11.57421875" style="26" customWidth="1"/>
  </cols>
  <sheetData>
    <row r="1" spans="1:5" ht="24" customHeight="1">
      <c r="A1" s="50" t="s">
        <v>64</v>
      </c>
      <c r="B1" s="50"/>
      <c r="C1" s="50"/>
      <c r="D1" s="50"/>
      <c r="E1" s="50"/>
    </row>
    <row r="2" spans="1:5" ht="15">
      <c r="A2" s="17" t="s">
        <v>1</v>
      </c>
      <c r="B2" s="17" t="s">
        <v>19</v>
      </c>
      <c r="C2" s="17" t="s">
        <v>2</v>
      </c>
      <c r="D2" s="17" t="s">
        <v>20</v>
      </c>
      <c r="E2" s="17" t="s">
        <v>21</v>
      </c>
    </row>
    <row r="3" spans="1:5" ht="42.75">
      <c r="A3" s="18">
        <v>1</v>
      </c>
      <c r="B3" s="18" t="s">
        <v>65</v>
      </c>
      <c r="C3" s="18" t="s">
        <v>66</v>
      </c>
      <c r="D3" s="18" t="s">
        <v>67</v>
      </c>
      <c r="E3" s="18">
        <f>487.65</f>
        <v>487.65</v>
      </c>
    </row>
    <row r="4" spans="1:5" ht="14.25">
      <c r="A4" s="18">
        <v>2</v>
      </c>
      <c r="B4" s="18" t="s">
        <v>68</v>
      </c>
      <c r="C4" s="13" t="s">
        <v>66</v>
      </c>
      <c r="D4" s="13" t="s">
        <v>69</v>
      </c>
      <c r="E4" s="13">
        <f>1533.39</f>
        <v>1533.39</v>
      </c>
    </row>
    <row r="5" spans="1:5" ht="14.25">
      <c r="A5" s="18">
        <v>3</v>
      </c>
      <c r="B5" s="13" t="s">
        <v>70</v>
      </c>
      <c r="C5" s="13" t="s">
        <v>66</v>
      </c>
      <c r="D5" s="13" t="s">
        <v>71</v>
      </c>
      <c r="E5" s="13">
        <f>1703.72</f>
        <v>1703.72</v>
      </c>
    </row>
    <row r="6" spans="1:5" ht="14.25">
      <c r="A6" s="18">
        <v>4</v>
      </c>
      <c r="B6" s="13" t="s">
        <v>72</v>
      </c>
      <c r="C6" s="13" t="s">
        <v>66</v>
      </c>
      <c r="D6" s="13"/>
      <c r="E6" s="13">
        <f>212.965</f>
        <v>212.965</v>
      </c>
    </row>
    <row r="7" spans="1:5" ht="14.25">
      <c r="A7" s="18">
        <v>5</v>
      </c>
      <c r="B7" s="13"/>
      <c r="C7" s="13"/>
      <c r="D7" s="13"/>
      <c r="E7" s="13"/>
    </row>
    <row r="8" spans="1:5" ht="15">
      <c r="A8" s="19"/>
      <c r="B8" s="19" t="s">
        <v>25</v>
      </c>
      <c r="C8" s="19"/>
      <c r="D8" s="19"/>
      <c r="E8" s="19">
        <f>SUM(E3:E7)</f>
        <v>3937.7250000000004</v>
      </c>
    </row>
    <row r="9" spans="1:5" ht="14.25">
      <c r="A9" s="28"/>
      <c r="B9" s="29"/>
      <c r="C9" s="28"/>
      <c r="D9" s="28"/>
      <c r="E9" s="28"/>
    </row>
    <row r="10" spans="1:5" ht="12.75" customHeight="1">
      <c r="A10" s="50" t="s">
        <v>73</v>
      </c>
      <c r="B10" s="50"/>
      <c r="C10" s="50"/>
      <c r="D10" s="50"/>
      <c r="E10" s="50"/>
    </row>
    <row r="11" spans="1:5" ht="15">
      <c r="A11" s="17" t="s">
        <v>1</v>
      </c>
      <c r="B11" s="17" t="s">
        <v>19</v>
      </c>
      <c r="C11" s="17" t="s">
        <v>2</v>
      </c>
      <c r="D11" s="17" t="s">
        <v>20</v>
      </c>
      <c r="E11" s="17" t="s">
        <v>21</v>
      </c>
    </row>
    <row r="12" spans="1:5" ht="19.5" customHeight="1">
      <c r="A12" s="18">
        <v>1</v>
      </c>
      <c r="B12" s="18" t="s">
        <v>72</v>
      </c>
      <c r="C12" s="13" t="s">
        <v>66</v>
      </c>
      <c r="D12" s="13"/>
      <c r="E12" s="13">
        <f>212.965</f>
        <v>212.965</v>
      </c>
    </row>
    <row r="13" spans="1:5" ht="14.25">
      <c r="A13" s="18">
        <v>2</v>
      </c>
      <c r="B13" s="18" t="s">
        <v>70</v>
      </c>
      <c r="C13" s="13" t="s">
        <v>66</v>
      </c>
      <c r="D13" s="13" t="s">
        <v>71</v>
      </c>
      <c r="E13" s="13">
        <f>1703.72</f>
        <v>1703.72</v>
      </c>
    </row>
    <row r="14" spans="1:5" ht="28.5">
      <c r="A14" s="18">
        <v>3</v>
      </c>
      <c r="B14" s="18" t="s">
        <v>74</v>
      </c>
      <c r="C14" s="13" t="s">
        <v>66</v>
      </c>
      <c r="D14" s="13"/>
      <c r="E14" s="13">
        <f>3897.63</f>
        <v>3897.63</v>
      </c>
    </row>
    <row r="15" spans="1:5" ht="14.25">
      <c r="A15" s="18">
        <v>4</v>
      </c>
      <c r="B15" s="18"/>
      <c r="C15" s="13"/>
      <c r="D15" s="13"/>
      <c r="E15" s="13"/>
    </row>
    <row r="16" spans="1:5" ht="14.25">
      <c r="A16" s="18"/>
      <c r="B16" s="13"/>
      <c r="C16" s="13"/>
      <c r="D16" s="13"/>
      <c r="E16" s="13"/>
    </row>
    <row r="17" spans="1:5" ht="15">
      <c r="A17" s="19"/>
      <c r="B17" s="19" t="s">
        <v>25</v>
      </c>
      <c r="C17" s="19"/>
      <c r="D17" s="19"/>
      <c r="E17" s="19">
        <f>SUM(E12:E16)</f>
        <v>5814.3150000000005</v>
      </c>
    </row>
    <row r="18" spans="1:5" ht="15">
      <c r="A18" s="30"/>
      <c r="B18" s="30"/>
      <c r="C18" s="30"/>
      <c r="D18" s="30"/>
      <c r="E18" s="30"/>
    </row>
    <row r="19" spans="1:5" s="31" customFormat="1" ht="12.75" customHeight="1">
      <c r="A19" s="46" t="s">
        <v>27</v>
      </c>
      <c r="B19" s="46"/>
      <c r="C19" s="46"/>
      <c r="D19" s="46"/>
      <c r="E19" s="46"/>
    </row>
    <row r="20" spans="1:5" ht="15">
      <c r="A20" s="17" t="s">
        <v>1</v>
      </c>
      <c r="B20" s="17" t="s">
        <v>19</v>
      </c>
      <c r="C20" s="17" t="s">
        <v>2</v>
      </c>
      <c r="D20" s="17" t="s">
        <v>20</v>
      </c>
      <c r="E20" s="17" t="s">
        <v>21</v>
      </c>
    </row>
    <row r="21" spans="1:5" ht="42.75">
      <c r="A21" s="18">
        <v>1</v>
      </c>
      <c r="B21" s="18" t="s">
        <v>75</v>
      </c>
      <c r="C21" s="13" t="s">
        <v>66</v>
      </c>
      <c r="D21" s="13" t="s">
        <v>76</v>
      </c>
      <c r="E21" s="13">
        <f>6567.55</f>
        <v>6567.55</v>
      </c>
    </row>
    <row r="22" spans="1:5" ht="14.25">
      <c r="A22" s="18">
        <v>2</v>
      </c>
      <c r="B22" s="13" t="s">
        <v>77</v>
      </c>
      <c r="C22" s="13" t="s">
        <v>66</v>
      </c>
      <c r="D22" s="13" t="s">
        <v>78</v>
      </c>
      <c r="E22" s="13">
        <f>5858.34</f>
        <v>5858.34</v>
      </c>
    </row>
    <row r="23" spans="1:5" ht="14.25">
      <c r="A23" s="18">
        <v>3</v>
      </c>
      <c r="B23" s="18" t="s">
        <v>72</v>
      </c>
      <c r="C23" s="18" t="s">
        <v>66</v>
      </c>
      <c r="D23" s="13"/>
      <c r="E23" s="13">
        <f>212.965</f>
        <v>212.965</v>
      </c>
    </row>
    <row r="24" spans="1:5" ht="14.25">
      <c r="A24" s="18">
        <v>4</v>
      </c>
      <c r="B24" s="18" t="s">
        <v>70</v>
      </c>
      <c r="C24" s="18" t="s">
        <v>66</v>
      </c>
      <c r="D24" s="13" t="s">
        <v>71</v>
      </c>
      <c r="E24" s="13">
        <f>1703.72</f>
        <v>1703.72</v>
      </c>
    </row>
    <row r="25" spans="1:5" ht="14.25">
      <c r="A25" s="18">
        <v>5</v>
      </c>
      <c r="B25" s="18"/>
      <c r="C25" s="18" t="s">
        <v>66</v>
      </c>
      <c r="D25" s="18"/>
      <c r="E25" s="18"/>
    </row>
    <row r="26" spans="1:5" ht="14.25">
      <c r="A26" s="18">
        <v>6</v>
      </c>
      <c r="B26" s="18"/>
      <c r="C26" s="18" t="s">
        <v>66</v>
      </c>
      <c r="D26" s="18"/>
      <c r="E26" s="18"/>
    </row>
    <row r="27" spans="1:5" ht="14.25">
      <c r="A27" s="18">
        <v>7</v>
      </c>
      <c r="B27" s="18"/>
      <c r="C27" s="13" t="s">
        <v>66</v>
      </c>
      <c r="D27" s="13"/>
      <c r="E27" s="13"/>
    </row>
    <row r="28" spans="1:5" ht="14.25">
      <c r="A28" s="18">
        <v>8</v>
      </c>
      <c r="B28" s="18"/>
      <c r="C28" s="13" t="s">
        <v>66</v>
      </c>
      <c r="D28" s="13"/>
      <c r="E28" s="13"/>
    </row>
    <row r="29" spans="1:5" ht="14.25">
      <c r="A29" s="18">
        <v>9</v>
      </c>
      <c r="B29" s="18"/>
      <c r="C29" s="13" t="s">
        <v>66</v>
      </c>
      <c r="D29" s="13"/>
      <c r="E29" s="13"/>
    </row>
    <row r="30" spans="1:5" ht="14.25">
      <c r="A30" s="32"/>
      <c r="B30" s="32" t="s">
        <v>25</v>
      </c>
      <c r="C30" s="32"/>
      <c r="D30" s="32"/>
      <c r="E30" s="32">
        <f>E22+E21+E23+E24+E25+E26+E27+E28+E29</f>
        <v>14342.574999999999</v>
      </c>
    </row>
    <row r="31" spans="1:5" ht="15">
      <c r="A31" s="30"/>
      <c r="B31" s="30"/>
      <c r="C31" s="30"/>
      <c r="D31" s="30"/>
      <c r="E31" s="30"/>
    </row>
    <row r="32" spans="1:5" s="31" customFormat="1" ht="12.75" customHeight="1">
      <c r="A32" s="46" t="s">
        <v>79</v>
      </c>
      <c r="B32" s="46"/>
      <c r="C32" s="46"/>
      <c r="D32" s="46"/>
      <c r="E32" s="46"/>
    </row>
    <row r="33" spans="1:5" ht="15">
      <c r="A33" s="17"/>
      <c r="B33" s="17" t="s">
        <v>19</v>
      </c>
      <c r="C33" s="17" t="s">
        <v>2</v>
      </c>
      <c r="D33" s="17" t="s">
        <v>20</v>
      </c>
      <c r="E33" s="17" t="s">
        <v>21</v>
      </c>
    </row>
    <row r="34" spans="1:5" ht="14.25">
      <c r="A34" s="18">
        <v>1</v>
      </c>
      <c r="B34" s="18" t="s">
        <v>72</v>
      </c>
      <c r="C34" s="13" t="s">
        <v>66</v>
      </c>
      <c r="D34" s="13"/>
      <c r="E34" s="13">
        <v>212.97</v>
      </c>
    </row>
    <row r="35" spans="1:5" ht="14.25">
      <c r="A35" s="18">
        <v>2</v>
      </c>
      <c r="B35" s="18" t="s">
        <v>70</v>
      </c>
      <c r="C35" s="13" t="s">
        <v>66</v>
      </c>
      <c r="D35" s="13" t="s">
        <v>71</v>
      </c>
      <c r="E35" s="13">
        <f>1703.72</f>
        <v>1703.72</v>
      </c>
    </row>
    <row r="36" spans="1:5" ht="14.25">
      <c r="A36" s="18">
        <v>3</v>
      </c>
      <c r="B36" s="13"/>
      <c r="C36" s="13"/>
      <c r="D36" s="13"/>
      <c r="E36" s="13"/>
    </row>
    <row r="37" spans="1:5" ht="14.25">
      <c r="A37" s="18">
        <v>4</v>
      </c>
      <c r="B37" s="18"/>
      <c r="C37" s="18"/>
      <c r="D37" s="18"/>
      <c r="E37" s="18"/>
    </row>
    <row r="38" spans="1:5" ht="14.25">
      <c r="A38" s="18">
        <v>5</v>
      </c>
      <c r="B38" s="18"/>
      <c r="C38" s="13"/>
      <c r="D38" s="13"/>
      <c r="E38" s="13"/>
    </row>
    <row r="39" spans="1:5" ht="14.25">
      <c r="A39" s="18">
        <v>6</v>
      </c>
      <c r="B39" s="13"/>
      <c r="C39" s="13"/>
      <c r="D39" s="13"/>
      <c r="E39" s="13"/>
    </row>
    <row r="40" spans="1:5" ht="15">
      <c r="A40" s="19"/>
      <c r="B40" s="19" t="s">
        <v>25</v>
      </c>
      <c r="C40" s="19"/>
      <c r="D40" s="19"/>
      <c r="E40" s="19">
        <f>E34+E35+E36+E37+E38+E39</f>
        <v>1916.69</v>
      </c>
    </row>
    <row r="41" spans="1:5" ht="15">
      <c r="A41" s="30"/>
      <c r="B41" s="30"/>
      <c r="C41" s="30"/>
      <c r="D41" s="30"/>
      <c r="E41" s="30"/>
    </row>
    <row r="42" spans="1:5" s="31" customFormat="1" ht="12.75" customHeight="1">
      <c r="A42" s="46" t="s">
        <v>38</v>
      </c>
      <c r="B42" s="46"/>
      <c r="C42" s="46"/>
      <c r="D42" s="46"/>
      <c r="E42" s="46"/>
    </row>
    <row r="43" spans="1:5" ht="15">
      <c r="A43" s="17" t="s">
        <v>1</v>
      </c>
      <c r="B43" s="17" t="s">
        <v>19</v>
      </c>
      <c r="C43" s="17" t="s">
        <v>2</v>
      </c>
      <c r="D43" s="17" t="s">
        <v>20</v>
      </c>
      <c r="E43" s="17" t="s">
        <v>21</v>
      </c>
    </row>
    <row r="44" spans="1:5" ht="14.25">
      <c r="A44" s="18">
        <v>1</v>
      </c>
      <c r="B44" s="18" t="s">
        <v>72</v>
      </c>
      <c r="C44" s="13" t="s">
        <v>66</v>
      </c>
      <c r="D44" s="13"/>
      <c r="E44" s="13">
        <v>212.97</v>
      </c>
    </row>
    <row r="45" spans="1:5" ht="14.25">
      <c r="A45" s="18">
        <v>2</v>
      </c>
      <c r="B45" s="18" t="s">
        <v>70</v>
      </c>
      <c r="C45" s="13" t="s">
        <v>66</v>
      </c>
      <c r="D45" s="13" t="s">
        <v>71</v>
      </c>
      <c r="E45" s="13">
        <f>1703.72</f>
        <v>1703.72</v>
      </c>
    </row>
    <row r="46" spans="1:5" ht="28.5">
      <c r="A46" s="18">
        <v>3</v>
      </c>
      <c r="B46" s="13" t="s">
        <v>80</v>
      </c>
      <c r="C46" s="18" t="s">
        <v>66</v>
      </c>
      <c r="D46" s="18"/>
      <c r="E46" s="18">
        <v>5280</v>
      </c>
    </row>
    <row r="47" spans="1:5" ht="71.25">
      <c r="A47" s="18">
        <v>4</v>
      </c>
      <c r="B47" s="13" t="s">
        <v>81</v>
      </c>
      <c r="C47" s="13" t="s">
        <v>66</v>
      </c>
      <c r="D47" s="13"/>
      <c r="E47" s="13">
        <v>1059.46</v>
      </c>
    </row>
    <row r="48" spans="1:5" ht="28.5">
      <c r="A48" s="18">
        <v>5</v>
      </c>
      <c r="B48" s="13" t="s">
        <v>82</v>
      </c>
      <c r="C48" s="18" t="s">
        <v>66</v>
      </c>
      <c r="D48" s="13" t="s">
        <v>83</v>
      </c>
      <c r="E48" s="13">
        <v>2393.83</v>
      </c>
    </row>
    <row r="49" spans="1:5" ht="42.75">
      <c r="A49" s="18">
        <v>6</v>
      </c>
      <c r="B49" s="13" t="s">
        <v>84</v>
      </c>
      <c r="C49" s="13" t="s">
        <v>66</v>
      </c>
      <c r="D49" s="13" t="s">
        <v>85</v>
      </c>
      <c r="E49" s="13">
        <v>469.38</v>
      </c>
    </row>
    <row r="50" spans="1:5" ht="14.25">
      <c r="A50" s="18">
        <v>7</v>
      </c>
      <c r="B50" s="13"/>
      <c r="C50" s="18"/>
      <c r="D50" s="13"/>
      <c r="E50" s="13"/>
    </row>
    <row r="51" spans="1:5" ht="15">
      <c r="A51" s="19"/>
      <c r="B51" s="19" t="s">
        <v>25</v>
      </c>
      <c r="C51" s="19"/>
      <c r="D51" s="19"/>
      <c r="E51" s="19">
        <f>E45+E46+E47+E44+E48+E49+E50</f>
        <v>11119.359999999999</v>
      </c>
    </row>
    <row r="52" spans="1:5" ht="15">
      <c r="A52" s="30"/>
      <c r="B52" s="30"/>
      <c r="C52" s="30"/>
      <c r="D52" s="30"/>
      <c r="E52" s="30"/>
    </row>
    <row r="53" spans="1:5" ht="28.5" customHeight="1">
      <c r="A53" s="50" t="s">
        <v>86</v>
      </c>
      <c r="B53" s="50"/>
      <c r="C53" s="50"/>
      <c r="D53" s="50"/>
      <c r="E53" s="50"/>
    </row>
    <row r="54" spans="1:5" ht="15">
      <c r="A54" s="17" t="s">
        <v>1</v>
      </c>
      <c r="B54" s="17" t="s">
        <v>19</v>
      </c>
      <c r="C54" s="17" t="s">
        <v>2</v>
      </c>
      <c r="D54" s="17" t="s">
        <v>20</v>
      </c>
      <c r="E54" s="17" t="s">
        <v>21</v>
      </c>
    </row>
    <row r="55" spans="1:5" ht="14.25">
      <c r="A55" s="18">
        <v>1</v>
      </c>
      <c r="B55" s="18" t="s">
        <v>72</v>
      </c>
      <c r="C55" s="13" t="s">
        <v>66</v>
      </c>
      <c r="D55" s="13"/>
      <c r="E55" s="13">
        <v>212.97</v>
      </c>
    </row>
    <row r="56" spans="1:5" ht="14.25">
      <c r="A56" s="18">
        <v>2</v>
      </c>
      <c r="B56" s="18" t="s">
        <v>70</v>
      </c>
      <c r="C56" s="13" t="s">
        <v>66</v>
      </c>
      <c r="D56" s="13" t="s">
        <v>71</v>
      </c>
      <c r="E56" s="13">
        <f>1703.72</f>
        <v>1703.72</v>
      </c>
    </row>
    <row r="57" spans="1:5" ht="28.5">
      <c r="A57" s="18">
        <v>3</v>
      </c>
      <c r="B57" s="18" t="s">
        <v>80</v>
      </c>
      <c r="C57" s="18" t="s">
        <v>66</v>
      </c>
      <c r="D57" s="18"/>
      <c r="E57" s="18">
        <v>5280</v>
      </c>
    </row>
    <row r="58" spans="1:5" ht="14.25">
      <c r="A58" s="18">
        <v>4</v>
      </c>
      <c r="B58" s="13"/>
      <c r="C58" s="18"/>
      <c r="D58" s="13"/>
      <c r="E58" s="13"/>
    </row>
    <row r="59" spans="1:5" ht="14.25">
      <c r="A59" s="18">
        <v>5</v>
      </c>
      <c r="B59" s="13"/>
      <c r="C59" s="18"/>
      <c r="D59" s="13"/>
      <c r="E59" s="13"/>
    </row>
    <row r="60" spans="1:5" ht="14.25">
      <c r="A60" s="18"/>
      <c r="B60" s="13"/>
      <c r="C60" s="13"/>
      <c r="D60" s="13"/>
      <c r="E60" s="13"/>
    </row>
    <row r="61" spans="1:5" ht="15">
      <c r="A61" s="19"/>
      <c r="B61" s="19" t="s">
        <v>25</v>
      </c>
      <c r="C61" s="19"/>
      <c r="D61" s="19"/>
      <c r="E61" s="19">
        <f>SUM(E55:E60)</f>
        <v>7196.6900000000005</v>
      </c>
    </row>
    <row r="62" spans="1:5" ht="15">
      <c r="A62" s="30"/>
      <c r="B62" s="30"/>
      <c r="C62" s="30"/>
      <c r="D62" s="30"/>
      <c r="E62" s="30"/>
    </row>
    <row r="63" spans="1:5" ht="18.75" customHeight="1">
      <c r="A63" s="50" t="s">
        <v>87</v>
      </c>
      <c r="B63" s="50"/>
      <c r="C63" s="50"/>
      <c r="D63" s="50"/>
      <c r="E63" s="50"/>
    </row>
    <row r="64" spans="1:5" ht="15">
      <c r="A64" s="17" t="s">
        <v>1</v>
      </c>
      <c r="B64" s="17" t="s">
        <v>19</v>
      </c>
      <c r="C64" s="17" t="s">
        <v>2</v>
      </c>
      <c r="D64" s="17" t="s">
        <v>20</v>
      </c>
      <c r="E64" s="17" t="s">
        <v>21</v>
      </c>
    </row>
    <row r="65" spans="1:5" ht="28.5">
      <c r="A65" s="18">
        <v>1</v>
      </c>
      <c r="B65" s="18" t="s">
        <v>88</v>
      </c>
      <c r="C65" s="18" t="s">
        <v>66</v>
      </c>
      <c r="D65" s="18"/>
      <c r="E65" s="13">
        <f>4257.16</f>
        <v>4257.16</v>
      </c>
    </row>
    <row r="66" spans="1:5" ht="28.5">
      <c r="A66" s="18">
        <v>2</v>
      </c>
      <c r="B66" s="13" t="s">
        <v>89</v>
      </c>
      <c r="C66" s="13" t="s">
        <v>66</v>
      </c>
      <c r="D66" s="13" t="s">
        <v>71</v>
      </c>
      <c r="E66" s="13">
        <v>1703.72</v>
      </c>
    </row>
    <row r="67" spans="1:5" ht="18.75" customHeight="1">
      <c r="A67" s="18">
        <v>3</v>
      </c>
      <c r="B67" s="18" t="s">
        <v>72</v>
      </c>
      <c r="C67" s="13" t="s">
        <v>66</v>
      </c>
      <c r="D67" s="13"/>
      <c r="E67" s="13">
        <v>212.97</v>
      </c>
    </row>
    <row r="68" spans="1:5" ht="14.25">
      <c r="A68" s="18">
        <v>4</v>
      </c>
      <c r="B68" s="18"/>
      <c r="C68" s="13"/>
      <c r="D68" s="13"/>
      <c r="E68" s="13"/>
    </row>
    <row r="69" spans="1:5" ht="14.25">
      <c r="A69" s="18">
        <v>5</v>
      </c>
      <c r="B69" s="13"/>
      <c r="C69" s="13"/>
      <c r="D69" s="13"/>
      <c r="E69" s="13"/>
    </row>
    <row r="70" spans="1:5" ht="15">
      <c r="A70" s="19"/>
      <c r="B70" s="19" t="s">
        <v>25</v>
      </c>
      <c r="C70" s="19"/>
      <c r="D70" s="19"/>
      <c r="E70" s="19">
        <f>E66+E69+E65+E67+E68</f>
        <v>6173.85</v>
      </c>
    </row>
    <row r="71" spans="1:5" ht="16.5" customHeight="1">
      <c r="A71" s="50" t="s">
        <v>90</v>
      </c>
      <c r="B71" s="50"/>
      <c r="C71" s="50"/>
      <c r="D71" s="50"/>
      <c r="E71" s="50"/>
    </row>
    <row r="72" spans="1:5" ht="15">
      <c r="A72" s="17" t="s">
        <v>1</v>
      </c>
      <c r="B72" s="17" t="s">
        <v>19</v>
      </c>
      <c r="C72" s="17" t="s">
        <v>2</v>
      </c>
      <c r="D72" s="17" t="s">
        <v>20</v>
      </c>
      <c r="E72" s="17" t="s">
        <v>21</v>
      </c>
    </row>
    <row r="73" spans="1:5" ht="14.25">
      <c r="A73" s="18">
        <v>1</v>
      </c>
      <c r="B73" s="18" t="s">
        <v>91</v>
      </c>
      <c r="C73" s="18" t="s">
        <v>66</v>
      </c>
      <c r="D73" s="18" t="s">
        <v>92</v>
      </c>
      <c r="E73" s="13">
        <v>3740.96</v>
      </c>
    </row>
    <row r="74" spans="1:5" ht="28.5">
      <c r="A74" s="18">
        <v>2</v>
      </c>
      <c r="B74" s="13" t="s">
        <v>93</v>
      </c>
      <c r="C74" s="13" t="s">
        <v>66</v>
      </c>
      <c r="D74" s="13"/>
      <c r="E74" s="13">
        <v>2542.97</v>
      </c>
    </row>
    <row r="75" spans="1:5" ht="28.5">
      <c r="A75" s="18">
        <v>3</v>
      </c>
      <c r="B75" s="22" t="s">
        <v>94</v>
      </c>
      <c r="C75" s="13" t="s">
        <v>66</v>
      </c>
      <c r="D75" s="13" t="s">
        <v>95</v>
      </c>
      <c r="E75" s="13">
        <v>766.16</v>
      </c>
    </row>
    <row r="76" spans="1:5" ht="28.5">
      <c r="A76" s="18">
        <v>4</v>
      </c>
      <c r="B76" s="18" t="s">
        <v>80</v>
      </c>
      <c r="C76" s="13" t="s">
        <v>66</v>
      </c>
      <c r="D76" s="13"/>
      <c r="E76" s="13">
        <v>5280</v>
      </c>
    </row>
    <row r="77" spans="1:5" ht="28.5">
      <c r="A77" s="18">
        <v>5</v>
      </c>
      <c r="B77" s="18" t="s">
        <v>88</v>
      </c>
      <c r="C77" s="13" t="s">
        <v>66</v>
      </c>
      <c r="D77" s="13"/>
      <c r="E77" s="13">
        <v>4337.19</v>
      </c>
    </row>
    <row r="78" spans="1:5" ht="28.5">
      <c r="A78" s="18">
        <v>6</v>
      </c>
      <c r="B78" s="13" t="s">
        <v>89</v>
      </c>
      <c r="C78" s="13" t="s">
        <v>66</v>
      </c>
      <c r="D78" s="13" t="s">
        <v>71</v>
      </c>
      <c r="E78" s="13">
        <v>1703.72</v>
      </c>
    </row>
    <row r="79" spans="1:5" ht="14.25">
      <c r="A79" s="18">
        <v>7</v>
      </c>
      <c r="B79" s="18" t="s">
        <v>72</v>
      </c>
      <c r="C79" s="13" t="s">
        <v>66</v>
      </c>
      <c r="D79" s="13"/>
      <c r="E79" s="13">
        <v>212.97</v>
      </c>
    </row>
    <row r="80" spans="1:5" ht="15">
      <c r="A80" s="19"/>
      <c r="B80" s="19" t="s">
        <v>25</v>
      </c>
      <c r="C80" s="19"/>
      <c r="D80" s="19"/>
      <c r="E80" s="19">
        <f>SUM(E73:E79)</f>
        <v>18583.97</v>
      </c>
    </row>
    <row r="81" spans="1:5" s="33" customFormat="1" ht="15">
      <c r="A81" s="30"/>
      <c r="B81" s="30"/>
      <c r="C81" s="30"/>
      <c r="D81" s="30"/>
      <c r="E81" s="30"/>
    </row>
    <row r="82" spans="1:5" ht="17.25" customHeight="1">
      <c r="A82" s="50" t="s">
        <v>48</v>
      </c>
      <c r="B82" s="50"/>
      <c r="C82" s="50"/>
      <c r="D82" s="50"/>
      <c r="E82" s="50"/>
    </row>
    <row r="83" spans="1:5" ht="15">
      <c r="A83" s="17" t="s">
        <v>1</v>
      </c>
      <c r="B83" s="17" t="s">
        <v>19</v>
      </c>
      <c r="C83" s="17" t="s">
        <v>2</v>
      </c>
      <c r="D83" s="17" t="s">
        <v>20</v>
      </c>
      <c r="E83" s="17" t="s">
        <v>21</v>
      </c>
    </row>
    <row r="84" spans="1:5" ht="28.5">
      <c r="A84" s="18">
        <v>1</v>
      </c>
      <c r="B84" s="22" t="s">
        <v>80</v>
      </c>
      <c r="C84" s="13" t="s">
        <v>66</v>
      </c>
      <c r="D84" s="13"/>
      <c r="E84" s="13">
        <v>5280</v>
      </c>
    </row>
    <row r="85" spans="1:5" ht="28.5">
      <c r="A85" s="18">
        <v>2</v>
      </c>
      <c r="B85" s="13" t="s">
        <v>89</v>
      </c>
      <c r="C85" s="13" t="s">
        <v>66</v>
      </c>
      <c r="D85" s="13" t="s">
        <v>71</v>
      </c>
      <c r="E85" s="13">
        <v>1703.72</v>
      </c>
    </row>
    <row r="86" spans="1:5" ht="14.25">
      <c r="A86" s="18">
        <v>3</v>
      </c>
      <c r="B86" s="18" t="s">
        <v>72</v>
      </c>
      <c r="C86" s="13" t="s">
        <v>66</v>
      </c>
      <c r="D86" s="13"/>
      <c r="E86" s="13">
        <v>212.97</v>
      </c>
    </row>
    <row r="87" spans="1:5" ht="14.25">
      <c r="A87" s="18">
        <v>4</v>
      </c>
      <c r="B87" s="18"/>
      <c r="C87" s="13"/>
      <c r="D87" s="13"/>
      <c r="E87" s="13"/>
    </row>
    <row r="88" spans="1:5" ht="14.25">
      <c r="A88" s="18">
        <v>5</v>
      </c>
      <c r="B88" s="18"/>
      <c r="C88" s="13"/>
      <c r="D88" s="13"/>
      <c r="E88" s="13"/>
    </row>
    <row r="89" spans="1:5" ht="14.25">
      <c r="A89" s="18">
        <v>6</v>
      </c>
      <c r="B89" s="18"/>
      <c r="C89" s="18"/>
      <c r="D89" s="18"/>
      <c r="E89" s="13"/>
    </row>
    <row r="90" spans="1:5" ht="14.25">
      <c r="A90" s="18">
        <v>7</v>
      </c>
      <c r="B90" s="13"/>
      <c r="C90" s="13"/>
      <c r="D90" s="13"/>
      <c r="E90" s="13"/>
    </row>
    <row r="91" spans="1:5" ht="15">
      <c r="A91" s="19"/>
      <c r="B91" s="19" t="s">
        <v>25</v>
      </c>
      <c r="C91" s="19"/>
      <c r="D91" s="19"/>
      <c r="E91" s="19">
        <f>SUM(E84:E90)</f>
        <v>7196.6900000000005</v>
      </c>
    </row>
    <row r="92" spans="1:5" s="33" customFormat="1" ht="15">
      <c r="A92" s="30"/>
      <c r="B92" s="30"/>
      <c r="C92" s="30"/>
      <c r="D92" s="30"/>
      <c r="E92" s="30"/>
    </row>
    <row r="93" spans="1:5" ht="15.75" customHeight="1">
      <c r="A93" s="50" t="s">
        <v>50</v>
      </c>
      <c r="B93" s="50"/>
      <c r="C93" s="50"/>
      <c r="D93" s="50"/>
      <c r="E93" s="50"/>
    </row>
    <row r="94" spans="1:5" ht="15.75">
      <c r="A94" s="17" t="s">
        <v>1</v>
      </c>
      <c r="B94" s="9" t="s">
        <v>19</v>
      </c>
      <c r="C94" s="9" t="s">
        <v>2</v>
      </c>
      <c r="D94" s="9" t="s">
        <v>20</v>
      </c>
      <c r="E94" s="9" t="s">
        <v>21</v>
      </c>
    </row>
    <row r="95" spans="1:5" ht="28.5">
      <c r="A95" s="18">
        <v>1</v>
      </c>
      <c r="B95" s="18" t="s">
        <v>80</v>
      </c>
      <c r="C95" s="13" t="s">
        <v>66</v>
      </c>
      <c r="D95" s="13"/>
      <c r="E95" s="13">
        <v>5280</v>
      </c>
    </row>
    <row r="96" spans="1:5" ht="28.5">
      <c r="A96" s="18">
        <v>2</v>
      </c>
      <c r="B96" s="13" t="s">
        <v>89</v>
      </c>
      <c r="C96" s="13" t="s">
        <v>66</v>
      </c>
      <c r="D96" s="13" t="s">
        <v>71</v>
      </c>
      <c r="E96" s="13">
        <v>1703.72</v>
      </c>
    </row>
    <row r="97" spans="1:5" ht="14.25">
      <c r="A97" s="18">
        <v>3</v>
      </c>
      <c r="B97" s="18" t="s">
        <v>72</v>
      </c>
      <c r="C97" s="13" t="s">
        <v>66</v>
      </c>
      <c r="D97" s="18"/>
      <c r="E97" s="13">
        <v>212.97</v>
      </c>
    </row>
    <row r="98" spans="1:5" ht="28.5">
      <c r="A98" s="18">
        <v>4</v>
      </c>
      <c r="B98" s="18" t="s">
        <v>96</v>
      </c>
      <c r="C98" s="13" t="s">
        <v>66</v>
      </c>
      <c r="D98" s="18" t="s">
        <v>97</v>
      </c>
      <c r="E98" s="18">
        <v>1375.84</v>
      </c>
    </row>
    <row r="99" spans="1:5" ht="14.25">
      <c r="A99" s="18"/>
      <c r="B99" s="18"/>
      <c r="C99" s="18"/>
      <c r="D99" s="18"/>
      <c r="E99" s="13"/>
    </row>
    <row r="100" spans="1:5" ht="14.25">
      <c r="A100" s="18"/>
      <c r="B100" s="13"/>
      <c r="C100" s="13"/>
      <c r="D100" s="13"/>
      <c r="E100" s="13"/>
    </row>
    <row r="101" spans="1:5" ht="15">
      <c r="A101" s="19"/>
      <c r="B101" s="19" t="s">
        <v>25</v>
      </c>
      <c r="C101" s="19"/>
      <c r="D101" s="19"/>
      <c r="E101" s="19">
        <f>E95+E96+E97+E98+E99+E100</f>
        <v>8572.53</v>
      </c>
    </row>
    <row r="102" spans="1:5" s="33" customFormat="1" ht="15">
      <c r="A102" s="30"/>
      <c r="B102" s="30"/>
      <c r="C102" s="30"/>
      <c r="D102" s="30"/>
      <c r="E102" s="30"/>
    </row>
    <row r="103" spans="1:5" ht="18" customHeight="1">
      <c r="A103" s="50" t="s">
        <v>55</v>
      </c>
      <c r="B103" s="50"/>
      <c r="C103" s="50"/>
      <c r="D103" s="50"/>
      <c r="E103" s="50"/>
    </row>
    <row r="104" spans="1:5" ht="15.75">
      <c r="A104" s="17" t="s">
        <v>1</v>
      </c>
      <c r="B104" s="9" t="s">
        <v>19</v>
      </c>
      <c r="C104" s="9" t="s">
        <v>2</v>
      </c>
      <c r="D104" s="9" t="s">
        <v>20</v>
      </c>
      <c r="E104" s="9" t="s">
        <v>21</v>
      </c>
    </row>
    <row r="105" spans="1:5" ht="28.5">
      <c r="A105" s="18">
        <v>1</v>
      </c>
      <c r="B105" s="13" t="s">
        <v>89</v>
      </c>
      <c r="C105" s="13" t="s">
        <v>66</v>
      </c>
      <c r="D105" s="13" t="s">
        <v>71</v>
      </c>
      <c r="E105" s="13">
        <v>1703.72</v>
      </c>
    </row>
    <row r="106" spans="1:5" ht="14.25">
      <c r="A106" s="18">
        <v>2</v>
      </c>
      <c r="B106" s="18" t="s">
        <v>72</v>
      </c>
      <c r="C106" s="13" t="s">
        <v>66</v>
      </c>
      <c r="D106" s="13"/>
      <c r="E106" s="13">
        <v>212.97</v>
      </c>
    </row>
    <row r="107" spans="1:5" ht="28.5">
      <c r="A107" s="18">
        <v>3</v>
      </c>
      <c r="B107" s="18" t="s">
        <v>94</v>
      </c>
      <c r="C107" s="18" t="s">
        <v>66</v>
      </c>
      <c r="D107" s="18" t="s">
        <v>98</v>
      </c>
      <c r="E107" s="13">
        <v>342.34</v>
      </c>
    </row>
    <row r="108" spans="1:5" ht="28.5">
      <c r="A108" s="18">
        <v>4</v>
      </c>
      <c r="B108" s="13" t="s">
        <v>99</v>
      </c>
      <c r="C108" s="13" t="s">
        <v>66</v>
      </c>
      <c r="D108" s="13" t="s">
        <v>100</v>
      </c>
      <c r="E108" s="13">
        <v>838.7</v>
      </c>
    </row>
    <row r="109" spans="1:5" ht="14.25">
      <c r="A109" s="18"/>
      <c r="B109" s="18"/>
      <c r="C109" s="13"/>
      <c r="D109" s="18"/>
      <c r="E109" s="18"/>
    </row>
    <row r="110" spans="1:5" ht="14.25">
      <c r="A110" s="18"/>
      <c r="B110" s="18"/>
      <c r="C110" s="13"/>
      <c r="D110" s="18"/>
      <c r="E110" s="18"/>
    </row>
    <row r="111" spans="1:5" ht="14.25">
      <c r="A111" s="18"/>
      <c r="B111" s="18"/>
      <c r="C111" s="13"/>
      <c r="D111" s="18"/>
      <c r="E111" s="18"/>
    </row>
    <row r="112" spans="1:5" ht="14.25">
      <c r="A112" s="18"/>
      <c r="B112" s="18"/>
      <c r="C112" s="13"/>
      <c r="D112" s="18"/>
      <c r="E112" s="18"/>
    </row>
    <row r="113" spans="1:5" ht="14.25">
      <c r="A113" s="18"/>
      <c r="B113" s="18"/>
      <c r="C113" s="13"/>
      <c r="D113" s="13"/>
      <c r="E113" s="13"/>
    </row>
    <row r="114" spans="1:5" ht="15">
      <c r="A114" s="19"/>
      <c r="B114" s="19" t="s">
        <v>25</v>
      </c>
      <c r="C114" s="19"/>
      <c r="D114" s="19"/>
      <c r="E114" s="19">
        <f>SUM(E105:E113)</f>
        <v>3097.7300000000005</v>
      </c>
    </row>
    <row r="115" spans="1:5" s="33" customFormat="1" ht="15">
      <c r="A115" s="30"/>
      <c r="B115" s="30"/>
      <c r="C115" s="30"/>
      <c r="D115" s="30"/>
      <c r="E115" s="30"/>
    </row>
    <row r="116" spans="1:5" ht="14.25" customHeight="1">
      <c r="A116" s="50" t="s">
        <v>56</v>
      </c>
      <c r="B116" s="50"/>
      <c r="C116" s="50"/>
      <c r="D116" s="50"/>
      <c r="E116" s="50"/>
    </row>
    <row r="117" spans="1:5" ht="15.75">
      <c r="A117" s="17" t="s">
        <v>1</v>
      </c>
      <c r="B117" s="9" t="s">
        <v>19</v>
      </c>
      <c r="C117" s="9" t="s">
        <v>2</v>
      </c>
      <c r="D117" s="9" t="s">
        <v>20</v>
      </c>
      <c r="E117" s="9" t="s">
        <v>21</v>
      </c>
    </row>
    <row r="118" spans="1:5" ht="28.5">
      <c r="A118" s="18">
        <v>1</v>
      </c>
      <c r="B118" s="13" t="s">
        <v>89</v>
      </c>
      <c r="C118" s="13" t="s">
        <v>66</v>
      </c>
      <c r="D118" s="34" t="s">
        <v>71</v>
      </c>
      <c r="E118" s="13">
        <v>1703.72</v>
      </c>
    </row>
    <row r="119" spans="1:5" ht="14.25">
      <c r="A119" s="18">
        <v>2</v>
      </c>
      <c r="B119" s="18" t="s">
        <v>72</v>
      </c>
      <c r="C119" s="13" t="s">
        <v>66</v>
      </c>
      <c r="D119" s="13"/>
      <c r="E119" s="13">
        <v>212.97</v>
      </c>
    </row>
    <row r="120" spans="1:5" ht="57">
      <c r="A120" s="18">
        <v>3</v>
      </c>
      <c r="B120" s="13" t="s">
        <v>101</v>
      </c>
      <c r="C120" s="13" t="s">
        <v>66</v>
      </c>
      <c r="D120" s="13"/>
      <c r="E120" s="13">
        <v>4121.28</v>
      </c>
    </row>
    <row r="121" spans="1:5" ht="57">
      <c r="A121" s="18">
        <v>4</v>
      </c>
      <c r="B121" s="18" t="s">
        <v>102</v>
      </c>
      <c r="C121" s="18" t="s">
        <v>66</v>
      </c>
      <c r="D121" s="18" t="s">
        <v>103</v>
      </c>
      <c r="E121" s="13">
        <v>3140.41</v>
      </c>
    </row>
    <row r="122" spans="1:5" ht="28.5">
      <c r="A122" s="18">
        <v>5</v>
      </c>
      <c r="B122" s="13" t="s">
        <v>104</v>
      </c>
      <c r="C122" s="13" t="s">
        <v>66</v>
      </c>
      <c r="D122" s="13"/>
      <c r="E122" s="13">
        <v>8528.9</v>
      </c>
    </row>
    <row r="123" spans="1:5" ht="14.25">
      <c r="A123" s="18">
        <v>6</v>
      </c>
      <c r="B123" s="18"/>
      <c r="C123" s="13"/>
      <c r="D123" s="13"/>
      <c r="E123" s="13"/>
    </row>
    <row r="124" spans="1:5" ht="15">
      <c r="A124" s="19"/>
      <c r="B124" s="19" t="s">
        <v>25</v>
      </c>
      <c r="C124" s="19"/>
      <c r="D124" s="19"/>
      <c r="E124" s="19">
        <f>SUM(E118:E123)</f>
        <v>17707.28</v>
      </c>
    </row>
    <row r="125" spans="1:5" ht="15">
      <c r="A125" s="35"/>
      <c r="B125" s="35"/>
      <c r="C125" s="35"/>
      <c r="D125" s="35"/>
      <c r="E125" s="35"/>
    </row>
    <row r="126" spans="1:5" ht="15">
      <c r="A126" s="36"/>
      <c r="B126" s="36" t="s">
        <v>63</v>
      </c>
      <c r="C126" s="36"/>
      <c r="D126" s="36"/>
      <c r="E126" s="36">
        <f>E8+E17+E30+E40+E51+E61+E70+E80+E91+E101+E114+E124</f>
        <v>105659.40499999998</v>
      </c>
    </row>
  </sheetData>
  <sheetProtection selectLockedCells="1" selectUnlockedCells="1"/>
  <mergeCells count="12">
    <mergeCell ref="A63:E63"/>
    <mergeCell ref="A71:E71"/>
    <mergeCell ref="A82:E82"/>
    <mergeCell ref="A93:E93"/>
    <mergeCell ref="A103:E103"/>
    <mergeCell ref="A116:E116"/>
    <mergeCell ref="A1:E1"/>
    <mergeCell ref="A10:E10"/>
    <mergeCell ref="A19:E19"/>
    <mergeCell ref="A32:E32"/>
    <mergeCell ref="A42:E42"/>
    <mergeCell ref="A53:E5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2020-03-11T06:37:13Z</dcterms:modified>
  <cp:category/>
  <cp:version/>
  <cp:contentType/>
  <cp:contentStatus/>
</cp:coreProperties>
</file>